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ideos\YouTube\"/>
    </mc:Choice>
  </mc:AlternateContent>
  <xr:revisionPtr revIDLastSave="0" documentId="13_ncr:1_{8B9D0019-B45F-43D3-8C98-CC31B9724479}" xr6:coauthVersionLast="45" xr6:coauthVersionMax="45" xr10:uidLastSave="{00000000-0000-0000-0000-000000000000}"/>
  <bookViews>
    <workbookView xWindow="-120" yWindow="-120" windowWidth="20730" windowHeight="11160" xr2:uid="{0A5CD893-6D35-4984-AA14-F3E2E91C2513}"/>
  </bookViews>
  <sheets>
    <sheet name="Testes de 1 média" sheetId="1" r:id="rId1"/>
    <sheet name="Testes de 1 proporçã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8" i="2" l="1"/>
  <c r="AQ11" i="2"/>
  <c r="AP11" i="2"/>
  <c r="AN11" i="2"/>
  <c r="AM11" i="2"/>
  <c r="AP10" i="2"/>
  <c r="AP9" i="2"/>
  <c r="AB8" i="2"/>
  <c r="G11" i="2"/>
  <c r="L8" i="2" s="1"/>
  <c r="Z11" i="2"/>
  <c r="W11" i="2"/>
  <c r="Z10" i="2"/>
  <c r="Z9" i="2"/>
  <c r="J11" i="2"/>
  <c r="J10" i="2"/>
  <c r="J9" i="2"/>
  <c r="AM10" i="1"/>
  <c r="AI14" i="1"/>
  <c r="AK14" i="1"/>
  <c r="AK13" i="1"/>
  <c r="I13" i="1"/>
  <c r="W13" i="1"/>
  <c r="AH14" i="1"/>
  <c r="AK12" i="1"/>
  <c r="AK11" i="1"/>
  <c r="W12" i="1"/>
  <c r="W11" i="1"/>
  <c r="T14" i="1"/>
  <c r="Y10" i="1" s="1"/>
  <c r="I12" i="1"/>
  <c r="I11" i="1"/>
  <c r="F14" i="1"/>
  <c r="K10" i="1" s="1"/>
</calcChain>
</file>

<file path=xl/sharedStrings.xml><?xml version="1.0" encoding="utf-8"?>
<sst xmlns="http://schemas.openxmlformats.org/spreadsheetml/2006/main" count="54" uniqueCount="13">
  <si>
    <t>s</t>
  </si>
  <si>
    <t>n</t>
  </si>
  <si>
    <t>t n-1</t>
  </si>
  <si>
    <t>p</t>
  </si>
  <si>
    <r>
      <rPr>
        <sz val="18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</rPr>
      <t>0</t>
    </r>
  </si>
  <si>
    <r>
      <rPr>
        <sz val="18"/>
        <color theme="1"/>
        <rFont val="Symbol"/>
        <family val="1"/>
        <charset val="2"/>
      </rPr>
      <t>m</t>
    </r>
    <r>
      <rPr>
        <sz val="10"/>
        <color theme="1"/>
        <rFont val="Calibri"/>
        <family val="2"/>
      </rPr>
      <t>0</t>
    </r>
  </si>
  <si>
    <t>t n-1, crítico</t>
  </si>
  <si>
    <t>α</t>
  </si>
  <si>
    <r>
      <t>1-</t>
    </r>
    <r>
      <rPr>
        <sz val="11"/>
        <color theme="1"/>
        <rFont val="Calibri"/>
        <family val="2"/>
      </rPr>
      <t>α</t>
    </r>
  </si>
  <si>
    <t>α/2</t>
  </si>
  <si>
    <t>Zcrítico</t>
  </si>
  <si>
    <t>Z</t>
  </si>
  <si>
    <t>valor-p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</si>
</sst>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family val="1"/>
      <charset val="2"/>
    </font>
    <font>
      <sz val="14"/>
      <color theme="1"/>
      <name val="Calibri"/>
      <family val="2"/>
      <scheme val="minor"/>
    </font>
    <font>
      <sz val="14"/>
      <color theme="1"/>
      <name val="Calibri"/>
      <family val="1"/>
      <charset val="2"/>
    </font>
    <font>
      <sz val="11"/>
      <color theme="1"/>
      <name val="Calibri"/>
      <family val="2"/>
    </font>
    <font>
      <sz val="18"/>
      <color theme="1"/>
      <name val="Symbol"/>
      <family val="1"/>
      <charset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7" Type="http://schemas.openxmlformats.org/officeDocument/2006/relationships/image" Target="../media/image14.jp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jpg"/><Relationship Id="rId5" Type="http://schemas.openxmlformats.org/officeDocument/2006/relationships/image" Target="../media/image12.jp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9</xdr:row>
      <xdr:rowOff>6350</xdr:rowOff>
    </xdr:from>
    <xdr:to>
      <xdr:col>3</xdr:col>
      <xdr:colOff>114558</xdr:colOff>
      <xdr:row>12</xdr:row>
      <xdr:rowOff>50901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86B4AF5-2794-4F8E-8AC5-09DAE7FAC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39850"/>
          <a:ext cx="1848108" cy="724001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9</xdr:row>
      <xdr:rowOff>12700</xdr:rowOff>
    </xdr:from>
    <xdr:ext cx="11124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B7CE3B6B-E86A-45BA-B377-34B0B014C791}"/>
                </a:ext>
              </a:extLst>
            </xdr:cNvPr>
            <xdr:cNvSpPr txBox="1"/>
          </xdr:nvSpPr>
          <xdr:spPr>
            <a:xfrm>
              <a:off x="2438400" y="1346200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B7CE3B6B-E86A-45BA-B377-34B0B014C791}"/>
                </a:ext>
              </a:extLst>
            </xdr:cNvPr>
            <xdr:cNvSpPr txBox="1"/>
          </xdr:nvSpPr>
          <xdr:spPr>
            <a:xfrm>
              <a:off x="2438400" y="1346200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𝑥 ̅</a:t>
              </a:r>
              <a:endParaRPr lang="pt-BR" sz="1100"/>
            </a:p>
          </xdr:txBody>
        </xdr:sp>
      </mc:Fallback>
    </mc:AlternateContent>
    <xdr:clientData/>
  </xdr:oneCellAnchor>
  <xdr:twoCellAnchor editAs="oneCell">
    <xdr:from>
      <xdr:col>0</xdr:col>
      <xdr:colOff>114300</xdr:colOff>
      <xdr:row>0</xdr:row>
      <xdr:rowOff>114300</xdr:rowOff>
    </xdr:from>
    <xdr:to>
      <xdr:col>3</xdr:col>
      <xdr:colOff>47405</xdr:colOff>
      <xdr:row>5</xdr:row>
      <xdr:rowOff>104657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2B85D79-DEC2-4B6B-8C63-638A88B93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4300"/>
          <a:ext cx="1761905" cy="942857"/>
        </a:xfrm>
        <a:prstGeom prst="rect">
          <a:avLst/>
        </a:prstGeom>
      </xdr:spPr>
    </xdr:pic>
    <xdr:clientData/>
  </xdr:twoCellAnchor>
  <xdr:twoCellAnchor editAs="oneCell">
    <xdr:from>
      <xdr:col>3</xdr:col>
      <xdr:colOff>565150</xdr:colOff>
      <xdr:row>0</xdr:row>
      <xdr:rowOff>25400</xdr:rowOff>
    </xdr:from>
    <xdr:to>
      <xdr:col>7</xdr:col>
      <xdr:colOff>609600</xdr:colOff>
      <xdr:row>8</xdr:row>
      <xdr:rowOff>176506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4B6AF6D-DA94-42CE-BAC3-A326D0A9E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3950" y="25400"/>
          <a:ext cx="2482850" cy="1675106"/>
        </a:xfrm>
        <a:prstGeom prst="rect">
          <a:avLst/>
        </a:prstGeom>
      </xdr:spPr>
    </xdr:pic>
    <xdr:clientData/>
  </xdr:twoCellAnchor>
  <xdr:oneCellAnchor>
    <xdr:from>
      <xdr:col>14</xdr:col>
      <xdr:colOff>95250</xdr:colOff>
      <xdr:row>9</xdr:row>
      <xdr:rowOff>6350</xdr:rowOff>
    </xdr:from>
    <xdr:ext cx="1848108" cy="724001"/>
    <xdr:pic>
      <xdr:nvPicPr>
        <xdr:cNvPr id="9" name="Imagem 8">
          <a:extLst>
            <a:ext uri="{FF2B5EF4-FFF2-40B4-BE49-F238E27FC236}">
              <a16:creationId xmlns:a16="http://schemas.microsoft.com/office/drawing/2014/main" id="{8FE743C7-7E84-4F02-8276-024FAC331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720850"/>
          <a:ext cx="1848108" cy="724001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9</xdr:row>
      <xdr:rowOff>12700</xdr:rowOff>
    </xdr:from>
    <xdr:ext cx="11124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50CF577B-B4D4-4781-AC9F-E1F8E5C60B06}"/>
                </a:ext>
              </a:extLst>
            </xdr:cNvPr>
            <xdr:cNvSpPr txBox="1"/>
          </xdr:nvSpPr>
          <xdr:spPr>
            <a:xfrm>
              <a:off x="2438400" y="1727200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10" name="CaixaDeTexto 9">
              <a:extLst>
                <a:ext uri="{FF2B5EF4-FFF2-40B4-BE49-F238E27FC236}">
                  <a16:creationId xmlns:a16="http://schemas.microsoft.com/office/drawing/2014/main" id="{50CF577B-B4D4-4781-AC9F-E1F8E5C60B06}"/>
                </a:ext>
              </a:extLst>
            </xdr:cNvPr>
            <xdr:cNvSpPr txBox="1"/>
          </xdr:nvSpPr>
          <xdr:spPr>
            <a:xfrm>
              <a:off x="2438400" y="1727200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𝑥 ̅</a:t>
              </a:r>
              <a:endParaRPr lang="pt-BR" sz="1100"/>
            </a:p>
          </xdr:txBody>
        </xdr:sp>
      </mc:Fallback>
    </mc:AlternateContent>
    <xdr:clientData/>
  </xdr:oneCellAnchor>
  <xdr:twoCellAnchor editAs="oneCell">
    <xdr:from>
      <xdr:col>14</xdr:col>
      <xdr:colOff>57150</xdr:colOff>
      <xdr:row>1</xdr:row>
      <xdr:rowOff>19050</xdr:rowOff>
    </xdr:from>
    <xdr:to>
      <xdr:col>16</xdr:col>
      <xdr:colOff>533188</xdr:colOff>
      <xdr:row>6</xdr:row>
      <xdr:rowOff>9407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CE710C1F-95B6-4E81-B2D7-D15C5EFD8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4750" y="209550"/>
          <a:ext cx="1695238" cy="942857"/>
        </a:xfrm>
        <a:prstGeom prst="rect">
          <a:avLst/>
        </a:prstGeom>
      </xdr:spPr>
    </xdr:pic>
    <xdr:clientData/>
  </xdr:twoCellAnchor>
  <xdr:twoCellAnchor editAs="oneCell">
    <xdr:from>
      <xdr:col>18</xdr:col>
      <xdr:colOff>31750</xdr:colOff>
      <xdr:row>0</xdr:row>
      <xdr:rowOff>57150</xdr:rowOff>
    </xdr:from>
    <xdr:to>
      <xdr:col>21</xdr:col>
      <xdr:colOff>628650</xdr:colOff>
      <xdr:row>8</xdr:row>
      <xdr:rowOff>147709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69233747-61CD-441F-8E1F-3FB352DFC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7750" y="57150"/>
          <a:ext cx="2425700" cy="1614559"/>
        </a:xfrm>
        <a:prstGeom prst="rect">
          <a:avLst/>
        </a:prstGeom>
      </xdr:spPr>
    </xdr:pic>
    <xdr:clientData/>
  </xdr:twoCellAnchor>
  <xdr:oneCellAnchor>
    <xdr:from>
      <xdr:col>28</xdr:col>
      <xdr:colOff>95250</xdr:colOff>
      <xdr:row>9</xdr:row>
      <xdr:rowOff>6350</xdr:rowOff>
    </xdr:from>
    <xdr:ext cx="1848108" cy="724001"/>
    <xdr:pic>
      <xdr:nvPicPr>
        <xdr:cNvPr id="17" name="Imagem 16">
          <a:extLst>
            <a:ext uri="{FF2B5EF4-FFF2-40B4-BE49-F238E27FC236}">
              <a16:creationId xmlns:a16="http://schemas.microsoft.com/office/drawing/2014/main" id="{653CFF27-DF80-4400-98FC-ECE7C6355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2850" y="1720850"/>
          <a:ext cx="1848108" cy="724001"/>
        </a:xfrm>
        <a:prstGeom prst="rect">
          <a:avLst/>
        </a:prstGeom>
      </xdr:spPr>
    </xdr:pic>
    <xdr:clientData/>
  </xdr:oneCellAnchor>
  <xdr:oneCellAnchor>
    <xdr:from>
      <xdr:col>32</xdr:col>
      <xdr:colOff>0</xdr:colOff>
      <xdr:row>9</xdr:row>
      <xdr:rowOff>12700</xdr:rowOff>
    </xdr:from>
    <xdr:ext cx="11124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aixaDeTexto 17">
              <a:extLst>
                <a:ext uri="{FF2B5EF4-FFF2-40B4-BE49-F238E27FC236}">
                  <a16:creationId xmlns:a16="http://schemas.microsoft.com/office/drawing/2014/main" id="{E8DBB5CD-CFC2-4BDC-9814-0CE2FECD0565}"/>
                </a:ext>
              </a:extLst>
            </xdr:cNvPr>
            <xdr:cNvSpPr txBox="1"/>
          </xdr:nvSpPr>
          <xdr:spPr>
            <a:xfrm>
              <a:off x="11176000" y="1727200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18" name="CaixaDeTexto 17">
              <a:extLst>
                <a:ext uri="{FF2B5EF4-FFF2-40B4-BE49-F238E27FC236}">
                  <a16:creationId xmlns:a16="http://schemas.microsoft.com/office/drawing/2014/main" id="{E8DBB5CD-CFC2-4BDC-9814-0CE2FECD0565}"/>
                </a:ext>
              </a:extLst>
            </xdr:cNvPr>
            <xdr:cNvSpPr txBox="1"/>
          </xdr:nvSpPr>
          <xdr:spPr>
            <a:xfrm>
              <a:off x="11176000" y="1727200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𝑥 ̅</a:t>
              </a:r>
              <a:endParaRPr lang="pt-BR" sz="1100"/>
            </a:p>
          </xdr:txBody>
        </xdr:sp>
      </mc:Fallback>
    </mc:AlternateContent>
    <xdr:clientData/>
  </xdr:oneCellAnchor>
  <xdr:twoCellAnchor editAs="oneCell">
    <xdr:from>
      <xdr:col>28</xdr:col>
      <xdr:colOff>120650</xdr:colOff>
      <xdr:row>0</xdr:row>
      <xdr:rowOff>146050</xdr:rowOff>
    </xdr:from>
    <xdr:to>
      <xdr:col>30</xdr:col>
      <xdr:colOff>596688</xdr:colOff>
      <xdr:row>5</xdr:row>
      <xdr:rowOff>136407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31DCF727-B974-4A71-9513-77F19CF75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5850" y="146050"/>
          <a:ext cx="1695238" cy="942857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0</xdr:row>
      <xdr:rowOff>25400</xdr:rowOff>
    </xdr:from>
    <xdr:to>
      <xdr:col>36</xdr:col>
      <xdr:colOff>69850</xdr:colOff>
      <xdr:row>8</xdr:row>
      <xdr:rowOff>137488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C163F64-538C-45E3-8FC1-607BB73AA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9800" y="25400"/>
          <a:ext cx="2527300" cy="16360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7</xdr:row>
      <xdr:rowOff>57150</xdr:rowOff>
    </xdr:from>
    <xdr:to>
      <xdr:col>3</xdr:col>
      <xdr:colOff>413042</xdr:colOff>
      <xdr:row>11</xdr:row>
      <xdr:rowOff>92201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8EEF7DF-F486-45CB-82E0-220C55744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1390650"/>
          <a:ext cx="2095792" cy="905001"/>
        </a:xfrm>
        <a:prstGeom prst="rect">
          <a:avLst/>
        </a:prstGeom>
      </xdr:spPr>
    </xdr:pic>
    <xdr:clientData/>
  </xdr:twoCellAnchor>
  <xdr:oneCellAnchor>
    <xdr:from>
      <xdr:col>16</xdr:col>
      <xdr:colOff>146050</xdr:colOff>
      <xdr:row>7</xdr:row>
      <xdr:rowOff>57150</xdr:rowOff>
    </xdr:from>
    <xdr:ext cx="2095792" cy="905001"/>
    <xdr:pic>
      <xdr:nvPicPr>
        <xdr:cNvPr id="4" name="Imagem 3">
          <a:extLst>
            <a:ext uri="{FF2B5EF4-FFF2-40B4-BE49-F238E27FC236}">
              <a16:creationId xmlns:a16="http://schemas.microsoft.com/office/drawing/2014/main" id="{386CF998-DBFD-4471-A083-82D06F32B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1390650"/>
          <a:ext cx="2095792" cy="905001"/>
        </a:xfrm>
        <a:prstGeom prst="rect">
          <a:avLst/>
        </a:prstGeom>
      </xdr:spPr>
    </xdr:pic>
    <xdr:clientData/>
  </xdr:oneCellAnchor>
  <xdr:oneCellAnchor>
    <xdr:from>
      <xdr:col>32</xdr:col>
      <xdr:colOff>146050</xdr:colOff>
      <xdr:row>7</xdr:row>
      <xdr:rowOff>57150</xdr:rowOff>
    </xdr:from>
    <xdr:ext cx="2095792" cy="905001"/>
    <xdr:pic>
      <xdr:nvPicPr>
        <xdr:cNvPr id="6" name="Imagem 5">
          <a:extLst>
            <a:ext uri="{FF2B5EF4-FFF2-40B4-BE49-F238E27FC236}">
              <a16:creationId xmlns:a16="http://schemas.microsoft.com/office/drawing/2014/main" id="{14AE3B52-62E9-4597-9C26-B6840F54B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1390650"/>
          <a:ext cx="2095792" cy="905001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</xdr:row>
      <xdr:rowOff>0</xdr:rowOff>
    </xdr:from>
    <xdr:to>
      <xdr:col>3</xdr:col>
      <xdr:colOff>495086</xdr:colOff>
      <xdr:row>5</xdr:row>
      <xdr:rowOff>142762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476A80C-8395-47D2-BF5D-09BD37863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1714286" cy="904762"/>
        </a:xfrm>
        <a:prstGeom prst="rect">
          <a:avLst/>
        </a:prstGeom>
      </xdr:spPr>
    </xdr:pic>
    <xdr:clientData/>
  </xdr:twoCellAnchor>
  <xdr:twoCellAnchor editAs="oneCell">
    <xdr:from>
      <xdr:col>16</xdr:col>
      <xdr:colOff>241300</xdr:colOff>
      <xdr:row>0</xdr:row>
      <xdr:rowOff>139700</xdr:rowOff>
    </xdr:from>
    <xdr:to>
      <xdr:col>19</xdr:col>
      <xdr:colOff>145833</xdr:colOff>
      <xdr:row>5</xdr:row>
      <xdr:rowOff>91962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92C2638B-2587-455A-9155-E94178864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139700"/>
          <a:ext cx="1733333" cy="904762"/>
        </a:xfrm>
        <a:prstGeom prst="rect">
          <a:avLst/>
        </a:prstGeom>
      </xdr:spPr>
    </xdr:pic>
    <xdr:clientData/>
  </xdr:twoCellAnchor>
  <xdr:twoCellAnchor editAs="oneCell">
    <xdr:from>
      <xdr:col>32</xdr:col>
      <xdr:colOff>412750</xdr:colOff>
      <xdr:row>0</xdr:row>
      <xdr:rowOff>95250</xdr:rowOff>
    </xdr:from>
    <xdr:to>
      <xdr:col>35</xdr:col>
      <xdr:colOff>318201</xdr:colOff>
      <xdr:row>5</xdr:row>
      <xdr:rowOff>47991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6C342C86-4B11-4269-9F09-78AD5EF12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19950" y="95250"/>
          <a:ext cx="1734251" cy="905241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0</xdr:row>
      <xdr:rowOff>44450</xdr:rowOff>
    </xdr:from>
    <xdr:to>
      <xdr:col>8</xdr:col>
      <xdr:colOff>387350</xdr:colOff>
      <xdr:row>6</xdr:row>
      <xdr:rowOff>169418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15060553-ADCD-4B9B-8F4D-3C66DDC10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44450"/>
          <a:ext cx="2139950" cy="1267968"/>
        </a:xfrm>
        <a:prstGeom prst="rect">
          <a:avLst/>
        </a:prstGeom>
      </xdr:spPr>
    </xdr:pic>
    <xdr:clientData/>
  </xdr:twoCellAnchor>
  <xdr:twoCellAnchor editAs="oneCell">
    <xdr:from>
      <xdr:col>21</xdr:col>
      <xdr:colOff>63500</xdr:colOff>
      <xdr:row>0</xdr:row>
      <xdr:rowOff>50800</xdr:rowOff>
    </xdr:from>
    <xdr:to>
      <xdr:col>24</xdr:col>
      <xdr:colOff>587346</xdr:colOff>
      <xdr:row>6</xdr:row>
      <xdr:rowOff>101600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73561BE8-2466-42E5-A970-E7854C440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65100" y="50800"/>
          <a:ext cx="2352646" cy="1193800"/>
        </a:xfrm>
        <a:prstGeom prst="rect">
          <a:avLst/>
        </a:prstGeom>
      </xdr:spPr>
    </xdr:pic>
    <xdr:clientData/>
  </xdr:twoCellAnchor>
  <xdr:twoCellAnchor editAs="oneCell">
    <xdr:from>
      <xdr:col>37</xdr:col>
      <xdr:colOff>44450</xdr:colOff>
      <xdr:row>0</xdr:row>
      <xdr:rowOff>57149</xdr:rowOff>
    </xdr:from>
    <xdr:to>
      <xdr:col>40</xdr:col>
      <xdr:colOff>463550</xdr:colOff>
      <xdr:row>6</xdr:row>
      <xdr:rowOff>168274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270BA113-0C07-40F9-9C42-0C52CDF25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99650" y="57149"/>
          <a:ext cx="2247900" cy="1254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C20FF-0915-479D-A21D-FBBC4597085F}">
  <dimension ref="E10:AM14"/>
  <sheetViews>
    <sheetView tabSelected="1" zoomScale="150" zoomScaleNormal="150" workbookViewId="0">
      <selection activeCell="A7" sqref="A7"/>
    </sheetView>
  </sheetViews>
  <sheetFormatPr defaultRowHeight="15"/>
  <cols>
    <col min="8" max="8" width="10.5703125" customWidth="1"/>
    <col min="9" max="9" width="10.7109375" customWidth="1"/>
    <col min="22" max="22" width="10.5703125" customWidth="1"/>
    <col min="23" max="23" width="10.7109375" customWidth="1"/>
    <col min="36" max="36" width="10.5703125" customWidth="1"/>
    <col min="37" max="37" width="10.7109375" customWidth="1"/>
  </cols>
  <sheetData>
    <row r="10" spans="5:39" ht="18.75">
      <c r="E10" s="2"/>
      <c r="F10">
        <v>28</v>
      </c>
      <c r="H10" s="4" t="s">
        <v>7</v>
      </c>
      <c r="I10">
        <v>0.05</v>
      </c>
      <c r="J10" t="s">
        <v>12</v>
      </c>
      <c r="K10">
        <f>_xlfn.T.DIST.RT(F14,F13-1)</f>
        <v>3.1028683082623722E-3</v>
      </c>
      <c r="S10" s="2"/>
      <c r="T10">
        <v>18</v>
      </c>
      <c r="V10" s="4" t="s">
        <v>7</v>
      </c>
      <c r="W10">
        <v>0.05</v>
      </c>
      <c r="X10" t="s">
        <v>12</v>
      </c>
      <c r="Y10">
        <f>_xlfn.T.DIST(T14,T13-1,TRUE)</f>
        <v>2.8469924968295798E-2</v>
      </c>
      <c r="AG10" s="2"/>
      <c r="AH10">
        <v>18</v>
      </c>
      <c r="AJ10" s="4" t="s">
        <v>7</v>
      </c>
      <c r="AK10">
        <v>0.05</v>
      </c>
      <c r="AL10" t="s">
        <v>12</v>
      </c>
      <c r="AM10">
        <f>2*_xlfn.T.DIST.RT(AI14,AH13-1)</f>
        <v>5.6939849936591597E-2</v>
      </c>
    </row>
    <row r="11" spans="5:39" ht="19.5" customHeight="1">
      <c r="E11" s="3" t="s">
        <v>5</v>
      </c>
      <c r="F11">
        <v>22</v>
      </c>
      <c r="H11" t="s">
        <v>8</v>
      </c>
      <c r="I11">
        <f>1-I10</f>
        <v>0.95</v>
      </c>
      <c r="S11" s="3" t="s">
        <v>5</v>
      </c>
      <c r="T11">
        <v>22</v>
      </c>
      <c r="V11" t="s">
        <v>8</v>
      </c>
      <c r="W11">
        <f>1-W10</f>
        <v>0.95</v>
      </c>
      <c r="AG11" s="3" t="s">
        <v>5</v>
      </c>
      <c r="AH11">
        <v>22</v>
      </c>
      <c r="AJ11" t="s">
        <v>8</v>
      </c>
      <c r="AK11">
        <f>1-AK10</f>
        <v>0.95</v>
      </c>
    </row>
    <row r="12" spans="5:39">
      <c r="E12" t="s">
        <v>0</v>
      </c>
      <c r="F12">
        <v>10</v>
      </c>
      <c r="H12" s="4" t="s">
        <v>9</v>
      </c>
      <c r="I12">
        <f>I10/2</f>
        <v>2.5000000000000001E-2</v>
      </c>
      <c r="S12" t="s">
        <v>0</v>
      </c>
      <c r="T12">
        <v>10</v>
      </c>
      <c r="V12" s="4" t="s">
        <v>9</v>
      </c>
      <c r="W12">
        <f>W10/2</f>
        <v>2.5000000000000001E-2</v>
      </c>
      <c r="AG12" t="s">
        <v>0</v>
      </c>
      <c r="AH12">
        <v>10</v>
      </c>
      <c r="AJ12" s="4" t="s">
        <v>9</v>
      </c>
      <c r="AK12">
        <f>AK10/2</f>
        <v>2.5000000000000001E-2</v>
      </c>
    </row>
    <row r="13" spans="5:39">
      <c r="E13" t="s">
        <v>1</v>
      </c>
      <c r="F13">
        <v>25</v>
      </c>
      <c r="H13" t="s">
        <v>6</v>
      </c>
      <c r="I13">
        <f>_xlfn.T.INV(I11,F13-1)</f>
        <v>1.7108820799094284</v>
      </c>
      <c r="S13" t="s">
        <v>1</v>
      </c>
      <c r="T13">
        <v>25</v>
      </c>
      <c r="V13" t="s">
        <v>6</v>
      </c>
      <c r="W13">
        <f>_xlfn.T.INV(W10,T13-1)</f>
        <v>-1.7108820799094284</v>
      </c>
      <c r="AG13" t="s">
        <v>1</v>
      </c>
      <c r="AH13">
        <v>25</v>
      </c>
      <c r="AJ13" t="s">
        <v>6</v>
      </c>
      <c r="AK13">
        <f>_xlfn.T.INV(AK11+AK12,AH13-1)</f>
        <v>2.0638985616280254</v>
      </c>
    </row>
    <row r="14" spans="5:39">
      <c r="E14" t="s">
        <v>2</v>
      </c>
      <c r="F14">
        <f>(F10-F11)/(F12/SQRT(F13))</f>
        <v>3</v>
      </c>
      <c r="S14" t="s">
        <v>2</v>
      </c>
      <c r="T14">
        <f>(T10-T11)/(T12/SQRT(T13))</f>
        <v>-2</v>
      </c>
      <c r="AG14" t="s">
        <v>2</v>
      </c>
      <c r="AH14">
        <f>(AH10-AH11)/(AH12/SQRT(AH13))</f>
        <v>-2</v>
      </c>
      <c r="AI14">
        <f>ABS(AH14)</f>
        <v>2</v>
      </c>
      <c r="AK14">
        <f>_xlfn.T.INV.2T(AK10,AH13-1)</f>
        <v>2.0638985616280254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69EB-1D25-4BB0-84EE-08665EFD9972}">
  <dimension ref="F8:AR11"/>
  <sheetViews>
    <sheetView zoomScale="150" zoomScaleNormal="150" workbookViewId="0">
      <selection activeCell="AM11" sqref="AM11"/>
    </sheetView>
  </sheetViews>
  <sheetFormatPr defaultRowHeight="15"/>
  <sheetData>
    <row r="8" spans="6:44">
      <c r="F8" t="s">
        <v>3</v>
      </c>
      <c r="G8">
        <v>0.15</v>
      </c>
      <c r="I8" s="4" t="s">
        <v>7</v>
      </c>
      <c r="J8">
        <v>0.05</v>
      </c>
      <c r="K8" t="s">
        <v>12</v>
      </c>
      <c r="L8">
        <f>1-_xlfn.NORM.S.DIST(G11,TRUE)</f>
        <v>9.2110627270495238E-3</v>
      </c>
      <c r="V8" t="s">
        <v>3</v>
      </c>
      <c r="W8">
        <v>0.08</v>
      </c>
      <c r="Y8" s="4" t="s">
        <v>7</v>
      </c>
      <c r="Z8">
        <v>0.05</v>
      </c>
      <c r="AA8" t="s">
        <v>12</v>
      </c>
      <c r="AB8">
        <f>_xlfn.NORM.S.DIST(W11,TRUE)</f>
        <v>0.17288929307558012</v>
      </c>
      <c r="AL8" t="s">
        <v>3</v>
      </c>
      <c r="AM8">
        <v>0.15</v>
      </c>
      <c r="AO8" s="4" t="s">
        <v>7</v>
      </c>
      <c r="AP8">
        <v>0.05</v>
      </c>
      <c r="AQ8" t="s">
        <v>12</v>
      </c>
      <c r="AR8">
        <f>2*(1-_xlfn.NORM.S.DIST(AN11,TRUE))</f>
        <v>1.8422125454099048E-2</v>
      </c>
    </row>
    <row r="9" spans="6:44" ht="23.25">
      <c r="F9" s="1" t="s">
        <v>4</v>
      </c>
      <c r="G9">
        <v>0.1</v>
      </c>
      <c r="I9" t="s">
        <v>8</v>
      </c>
      <c r="J9">
        <f>1-J8</f>
        <v>0.95</v>
      </c>
      <c r="V9" s="1" t="s">
        <v>4</v>
      </c>
      <c r="W9">
        <v>0.1</v>
      </c>
      <c r="Y9" t="s">
        <v>8</v>
      </c>
      <c r="Z9">
        <f>1-Z8</f>
        <v>0.95</v>
      </c>
      <c r="AL9" s="1" t="s">
        <v>4</v>
      </c>
      <c r="AM9">
        <v>0.1</v>
      </c>
      <c r="AO9" t="s">
        <v>8</v>
      </c>
      <c r="AP9">
        <f>1-AP8</f>
        <v>0.95</v>
      </c>
    </row>
    <row r="10" spans="6:44">
      <c r="F10" t="s">
        <v>1</v>
      </c>
      <c r="G10">
        <v>200</v>
      </c>
      <c r="I10" s="4" t="s">
        <v>9</v>
      </c>
      <c r="J10">
        <f>J8/2</f>
        <v>2.5000000000000001E-2</v>
      </c>
      <c r="V10" t="s">
        <v>1</v>
      </c>
      <c r="W10">
        <v>200</v>
      </c>
      <c r="Y10" s="4" t="s">
        <v>9</v>
      </c>
      <c r="Z10">
        <f>Z8/2</f>
        <v>2.5000000000000001E-2</v>
      </c>
      <c r="AL10" t="s">
        <v>1</v>
      </c>
      <c r="AM10">
        <v>200</v>
      </c>
      <c r="AO10" s="4" t="s">
        <v>9</v>
      </c>
      <c r="AP10">
        <f>AP8/2</f>
        <v>2.5000000000000001E-2</v>
      </c>
    </row>
    <row r="11" spans="6:44">
      <c r="F11" t="s">
        <v>11</v>
      </c>
      <c r="G11">
        <f>(G8-G9)/SQRT((G9*(1-G9))/G10)</f>
        <v>2.3570226039551576</v>
      </c>
      <c r="I11" t="s">
        <v>10</v>
      </c>
      <c r="J11">
        <f>_xlfn.NORM.S.INV(J9)</f>
        <v>1.6448536269514715</v>
      </c>
      <c r="V11" t="s">
        <v>11</v>
      </c>
      <c r="W11">
        <f>(W8-W9)/SQRT((W9*(1-W9))/W10)</f>
        <v>-0.94280904158206347</v>
      </c>
      <c r="Y11" t="s">
        <v>10</v>
      </c>
      <c r="Z11">
        <f>_xlfn.NORM.S.INV(Z8)</f>
        <v>-1.6448536269514726</v>
      </c>
      <c r="AL11" t="s">
        <v>11</v>
      </c>
      <c r="AM11">
        <f>(AM8-AM9)/SQRT((AM9*(1-AM9))/AM10)</f>
        <v>2.3570226039551576</v>
      </c>
      <c r="AN11">
        <f>ABS(AM11)</f>
        <v>2.3570226039551576</v>
      </c>
      <c r="AO11" t="s">
        <v>10</v>
      </c>
      <c r="AP11">
        <f>_xlfn.NORM.S.INV(AP10)</f>
        <v>-1.9599639845400538</v>
      </c>
      <c r="AQ11">
        <f>ABS(AP11)</f>
        <v>1.9599639845400538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Testes de 1 média</vt:lpstr>
      <vt:lpstr>Testes de 1 proporção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Menezes Reis</dc:creator>
  <cp:lastModifiedBy>Marcelo Menezes Reis</cp:lastModifiedBy>
  <dcterms:created xsi:type="dcterms:W3CDTF">2020-11-25T02:27:03Z</dcterms:created>
  <dcterms:modified xsi:type="dcterms:W3CDTF">2020-11-26T01:33:57Z</dcterms:modified>
</cp:coreProperties>
</file>